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935" windowHeight="5220" activeTab="2"/>
  </bookViews>
  <sheets>
    <sheet name="SparBsp1" sheetId="1" r:id="rId1"/>
    <sheet name="SparBsp2" sheetId="2" r:id="rId2"/>
    <sheet name="Einsparpotential" sheetId="3" r:id="rId3"/>
  </sheets>
  <definedNames/>
  <calcPr fullCalcOnLoad="1"/>
</workbook>
</file>

<file path=xl/sharedStrings.xml><?xml version="1.0" encoding="utf-8"?>
<sst xmlns="http://schemas.openxmlformats.org/spreadsheetml/2006/main" count="78" uniqueCount="25">
  <si>
    <t>Implementierung</t>
  </si>
  <si>
    <t>Test / QS</t>
  </si>
  <si>
    <t>Summe</t>
  </si>
  <si>
    <t>CR-Verteilung</t>
  </si>
  <si>
    <t>Relative CR-Kosten</t>
  </si>
  <si>
    <t>Einsparpotential</t>
  </si>
  <si>
    <t>Ohne Prototyping</t>
  </si>
  <si>
    <t>Mit Prototyping</t>
  </si>
  <si>
    <t>Kostenverteilung</t>
  </si>
  <si>
    <t>nach Auslieferung</t>
  </si>
  <si>
    <t>Gesamtkosten für CR</t>
  </si>
  <si>
    <t>CR-Anzahl pro Phase</t>
  </si>
  <si>
    <t>Finanzielle Auswirkungen der Änderung des CR-Aufkommens durch Prototyping</t>
  </si>
  <si>
    <t>Verhältnis der Kosten der letzten 3 Phasen zur ersten.</t>
  </si>
  <si>
    <t>Der absolute Wert hat keine reale Bedeutung.</t>
  </si>
  <si>
    <t>z.B.: 500 € in P1, 1000€ in P2 --&gt; '2' bei 'Implementierung eintragen.</t>
  </si>
  <si>
    <t>Rein rechnerischer Wert, der etwas über das Verhältnis des CR-Aufkommens aussagt.</t>
  </si>
  <si>
    <t>GP-Test</t>
  </si>
  <si>
    <t>Analyse/Design</t>
  </si>
  <si>
    <t>Editierbare Flächen</t>
  </si>
  <si>
    <t>Legende:</t>
  </si>
  <si>
    <t>Gesamt</t>
  </si>
  <si>
    <t>Analyse/ Design</t>
  </si>
  <si>
    <t>Test/ QS</t>
  </si>
  <si>
    <t>Implemen-tierung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</si>
</sst>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00\ &quot;€&quot;"/>
    <numFmt numFmtId="167" formatCode="#,##0.00_ ;\-#,##0.00\ "/>
    <numFmt numFmtId="168" formatCode="0.0"/>
    <numFmt numFmtId="169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sz val="9"/>
      <name val="Arial"/>
      <family val="0"/>
    </font>
    <font>
      <b/>
      <sz val="8.25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1" fillId="2" borderId="6" xfId="0" applyNumberFormat="1" applyFont="1" applyFill="1" applyBorder="1" applyAlignment="1">
      <alignment/>
    </xf>
    <xf numFmtId="2" fontId="0" fillId="0" borderId="6" xfId="0" applyNumberForma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9" fontId="0" fillId="0" borderId="6" xfId="0" applyNumberForma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2" borderId="17" xfId="0" applyNumberFormat="1" applyFill="1" applyBorder="1" applyAlignment="1">
      <alignment/>
    </xf>
    <xf numFmtId="0" fontId="0" fillId="2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2" fontId="0" fillId="0" borderId="20" xfId="0" applyNumberFormat="1" applyBorder="1" applyAlignment="1">
      <alignment/>
    </xf>
    <xf numFmtId="164" fontId="1" fillId="0" borderId="6" xfId="0" applyNumberFormat="1" applyFont="1" applyFill="1" applyBorder="1" applyAlignment="1">
      <alignment/>
    </xf>
    <xf numFmtId="10" fontId="0" fillId="2" borderId="2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20" xfId="0" applyNumberForma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Kostenverteilung pro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875"/>
          <c:w val="0.90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Ohne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SparBsp1!$C$17:$H$17</c:f>
              <c:strCache/>
            </c:strRef>
          </c:cat>
          <c:val>
            <c:numRef>
              <c:f>SparBsp1!$C$24:$H$24</c:f>
              <c:numCache/>
            </c:numRef>
          </c:val>
        </c:ser>
        <c:ser>
          <c:idx val="1"/>
          <c:order val="1"/>
          <c:tx>
            <c:v>Mit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SparBsp1!$C$17:$H$17</c:f>
              <c:strCache/>
            </c:strRef>
          </c:cat>
          <c:val>
            <c:numRef>
              <c:f>SparBsp1!$C$29:$H$29</c:f>
              <c:numCache/>
            </c:numRef>
          </c:val>
        </c:ser>
        <c:axId val="56356994"/>
        <c:axId val="37450899"/>
      </c:bar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5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CR-Verteilung pro Phase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7"/>
          <c:w val="0.870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Ohne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SparBsp1!$C$17:$G$17</c:f>
              <c:strCache/>
            </c:strRef>
          </c:cat>
          <c:val>
            <c:numRef>
              <c:f>SparBsp1!$C$22:$G$22</c:f>
              <c:numCache/>
            </c:numRef>
          </c:val>
        </c:ser>
        <c:ser>
          <c:idx val="1"/>
          <c:order val="1"/>
          <c:tx>
            <c:v>Mit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SparBsp1!$C$17:$G$17</c:f>
              <c:strCache/>
            </c:strRef>
          </c:cat>
          <c:val>
            <c:numRef>
              <c:f>Einsparpotential!$C$14:$G$14</c:f>
              <c:numCache>
                <c:ptCount val="5"/>
                <c:pt idx="0">
                  <c:v>0.4735</c:v>
                </c:pt>
                <c:pt idx="1">
                  <c:v>0.1206</c:v>
                </c:pt>
                <c:pt idx="2">
                  <c:v>0.1235</c:v>
                </c:pt>
                <c:pt idx="3">
                  <c:v>0.1406</c:v>
                </c:pt>
                <c:pt idx="4">
                  <c:v>0.1418</c:v>
                </c:pt>
              </c:numCache>
            </c:numRef>
          </c:val>
        </c:ser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8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CR-Kosten /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1325"/>
          <c:w val="0.85925"/>
          <c:h val="0.81"/>
        </c:manualLayout>
      </c:layout>
      <c:lineChart>
        <c:grouping val="standard"/>
        <c:varyColors val="0"/>
        <c:ser>
          <c:idx val="0"/>
          <c:order val="0"/>
          <c:tx>
            <c:v>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SparBsp1!$C$17:$G$17</c:f>
              <c:strCache/>
            </c:strRef>
          </c:cat>
          <c:val>
            <c:numRef>
              <c:f>SparBsp1!$C$18:$G$18</c:f>
              <c:numCache/>
            </c:numRef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25"/>
          <c:y val="0.9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Kostenverteilung pro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875"/>
          <c:w val="0.9072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Ohne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SparBsp2!$B$17:$G$17</c:f>
              <c:strCache/>
            </c:strRef>
          </c:cat>
          <c:val>
            <c:numRef>
              <c:f>SparBsp2!$B$24:$G$24</c:f>
              <c:numCache/>
            </c:numRef>
          </c:val>
        </c:ser>
        <c:ser>
          <c:idx val="1"/>
          <c:order val="1"/>
          <c:tx>
            <c:v>Mit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SparBsp2!$B$17:$G$17</c:f>
              <c:strCache/>
            </c:strRef>
          </c:cat>
          <c:val>
            <c:numRef>
              <c:f>SparBsp2!$B$29:$G$29</c:f>
              <c:numCache/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55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CR-Verteilung pro Phase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7"/>
          <c:w val="0.870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Ohne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SparBsp2!$B$17:$F$17</c:f>
              <c:strCache/>
            </c:strRef>
          </c:cat>
          <c:val>
            <c:numRef>
              <c:f>SparBsp2!$B$22:$F$22</c:f>
              <c:numCache/>
            </c:numRef>
          </c:val>
        </c:ser>
        <c:ser>
          <c:idx val="1"/>
          <c:order val="1"/>
          <c:tx>
            <c:v>Mit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SparBsp2!$B$17:$F$17</c:f>
              <c:strCache/>
            </c:strRef>
          </c:cat>
          <c:val>
            <c:numRef>
              <c:f>SparBsp2!$B$27:$F$27</c:f>
              <c:numCache/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8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CR-Kosten /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325"/>
          <c:w val="0.8595"/>
          <c:h val="0.81"/>
        </c:manualLayout>
      </c:layout>
      <c:lineChart>
        <c:grouping val="standard"/>
        <c:varyColors val="0"/>
        <c:ser>
          <c:idx val="0"/>
          <c:order val="0"/>
          <c:tx>
            <c:v>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SparBsp2!$B$17:$F$17</c:f>
              <c:strCache/>
            </c:strRef>
          </c:cat>
          <c:val>
            <c:numRef>
              <c:f>SparBsp2!$B$18:$F$18</c:f>
              <c:numCache/>
            </c:numRef>
          </c:val>
          <c:smooth val="0"/>
        </c:ser>
        <c:marker val="1"/>
        <c:axId val="18051860"/>
        <c:axId val="28249013"/>
      </c:line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25"/>
          <c:y val="0.9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CR-Verteilung pro Phase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3675"/>
          <c:w val="0.8792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Ohne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Einsparpotential!$C$4:$G$4</c:f>
              <c:strCache/>
            </c:strRef>
          </c:cat>
          <c:val>
            <c:numRef>
              <c:f>Einsparpotential!$C$9:$G$9</c:f>
              <c:numCache/>
            </c:numRef>
          </c:val>
        </c:ser>
        <c:ser>
          <c:idx val="1"/>
          <c:order val="1"/>
          <c:tx>
            <c:v>Mit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Einsparpotential!$C$4:$G$4</c:f>
              <c:strCache/>
            </c:strRef>
          </c:cat>
          <c:val>
            <c:numRef>
              <c:f>Einsparpotential!$C$14:$G$14</c:f>
              <c:numCache/>
            </c:numRef>
          </c:val>
        </c:ser>
        <c:axId val="52914526"/>
        <c:axId val="6468687"/>
      </c:bar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4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8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Kostenverteilung pro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975"/>
          <c:w val="0.911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v>Ohne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Einsparpotential!$C$4:$G$4</c:f>
              <c:strCache/>
            </c:strRef>
          </c:cat>
          <c:val>
            <c:numRef>
              <c:f>Einsparpotential!$C$11:$G$11</c:f>
              <c:numCache/>
            </c:numRef>
          </c:val>
        </c:ser>
        <c:ser>
          <c:idx val="1"/>
          <c:order val="1"/>
          <c:tx>
            <c:v>Mit Prototyping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Einsparpotential!$C$4:$G$4</c:f>
              <c:strCache/>
            </c:strRef>
          </c:cat>
          <c:val>
            <c:numRef>
              <c:f>Einsparpotential!$C$16:$G$16</c:f>
              <c:numCache/>
            </c:numRef>
          </c:val>
        </c:ser>
        <c:axId val="58218184"/>
        <c:axId val="54201609"/>
      </c:bar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18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CR-Kosten /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05"/>
          <c:w val="0.86375"/>
          <c:h val="0.81275"/>
        </c:manualLayout>
      </c:layout>
      <c:lineChart>
        <c:grouping val="standard"/>
        <c:varyColors val="0"/>
        <c:ser>
          <c:idx val="0"/>
          <c:order val="0"/>
          <c:tx>
            <c:v>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Einsparpotential!$C$4:$G$4</c:f>
              <c:strCache/>
            </c:strRef>
          </c:cat>
          <c:val>
            <c:numRef>
              <c:f>Einsparpotential!$C$5:$G$5</c:f>
              <c:numCache/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2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75"/>
          <c:y val="0.9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69</xdr:row>
      <xdr:rowOff>142875</xdr:rowOff>
    </xdr:from>
    <xdr:to>
      <xdr:col>8</xdr:col>
      <xdr:colOff>342900</xdr:colOff>
      <xdr:row>84</xdr:row>
      <xdr:rowOff>114300</xdr:rowOff>
    </xdr:to>
    <xdr:graphicFrame>
      <xdr:nvGraphicFramePr>
        <xdr:cNvPr id="1" name="Chart 2"/>
        <xdr:cNvGraphicFramePr/>
      </xdr:nvGraphicFramePr>
      <xdr:xfrm>
        <a:off x="542925" y="11382375"/>
        <a:ext cx="58007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55</xdr:row>
      <xdr:rowOff>57150</xdr:rowOff>
    </xdr:from>
    <xdr:to>
      <xdr:col>7</xdr:col>
      <xdr:colOff>371475</xdr:colOff>
      <xdr:row>68</xdr:row>
      <xdr:rowOff>57150</xdr:rowOff>
    </xdr:to>
    <xdr:graphicFrame>
      <xdr:nvGraphicFramePr>
        <xdr:cNvPr id="2" name="Chart 1"/>
        <xdr:cNvGraphicFramePr/>
      </xdr:nvGraphicFramePr>
      <xdr:xfrm>
        <a:off x="514350" y="9029700"/>
        <a:ext cx="50482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40</xdr:row>
      <xdr:rowOff>95250</xdr:rowOff>
    </xdr:from>
    <xdr:to>
      <xdr:col>8</xdr:col>
      <xdr:colOff>323850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523875" y="6638925"/>
        <a:ext cx="58007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74</xdr:row>
      <xdr:rowOff>57150</xdr:rowOff>
    </xdr:from>
    <xdr:to>
      <xdr:col>7</xdr:col>
      <xdr:colOff>371475</xdr:colOff>
      <xdr:row>89</xdr:row>
      <xdr:rowOff>28575</xdr:rowOff>
    </xdr:to>
    <xdr:graphicFrame>
      <xdr:nvGraphicFramePr>
        <xdr:cNvPr id="1" name="Chart 1"/>
        <xdr:cNvGraphicFramePr/>
      </xdr:nvGraphicFramePr>
      <xdr:xfrm>
        <a:off x="523875" y="12106275"/>
        <a:ext cx="5810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55</xdr:row>
      <xdr:rowOff>57150</xdr:rowOff>
    </xdr:from>
    <xdr:to>
      <xdr:col>6</xdr:col>
      <xdr:colOff>371475</xdr:colOff>
      <xdr:row>68</xdr:row>
      <xdr:rowOff>57150</xdr:rowOff>
    </xdr:to>
    <xdr:graphicFrame>
      <xdr:nvGraphicFramePr>
        <xdr:cNvPr id="2" name="Chart 2"/>
        <xdr:cNvGraphicFramePr/>
      </xdr:nvGraphicFramePr>
      <xdr:xfrm>
        <a:off x="514350" y="9029700"/>
        <a:ext cx="50482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40</xdr:row>
      <xdr:rowOff>95250</xdr:rowOff>
    </xdr:from>
    <xdr:to>
      <xdr:col>7</xdr:col>
      <xdr:colOff>400050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523875" y="6638925"/>
        <a:ext cx="58388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32</xdr:row>
      <xdr:rowOff>0</xdr:rowOff>
    </xdr:from>
    <xdr:to>
      <xdr:col>7</xdr:col>
      <xdr:colOff>523875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676400" y="5248275"/>
        <a:ext cx="6781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45</xdr:row>
      <xdr:rowOff>142875</xdr:rowOff>
    </xdr:from>
    <xdr:to>
      <xdr:col>7</xdr:col>
      <xdr:colOff>523875</xdr:colOff>
      <xdr:row>60</xdr:row>
      <xdr:rowOff>114300</xdr:rowOff>
    </xdr:to>
    <xdr:graphicFrame>
      <xdr:nvGraphicFramePr>
        <xdr:cNvPr id="2" name="Chart 3"/>
        <xdr:cNvGraphicFramePr/>
      </xdr:nvGraphicFramePr>
      <xdr:xfrm>
        <a:off x="1685925" y="7496175"/>
        <a:ext cx="67722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666750</xdr:colOff>
      <xdr:row>18</xdr:row>
      <xdr:rowOff>104775</xdr:rowOff>
    </xdr:from>
    <xdr:to>
      <xdr:col>7</xdr:col>
      <xdr:colOff>504825</xdr:colOff>
      <xdr:row>31</xdr:row>
      <xdr:rowOff>47625</xdr:rowOff>
    </xdr:to>
    <xdr:graphicFrame>
      <xdr:nvGraphicFramePr>
        <xdr:cNvPr id="3" name="Chart 4"/>
        <xdr:cNvGraphicFramePr/>
      </xdr:nvGraphicFramePr>
      <xdr:xfrm>
        <a:off x="1676400" y="3086100"/>
        <a:ext cx="6762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workbookViewId="0" topLeftCell="B1">
      <selection activeCell="F21" sqref="F21"/>
    </sheetView>
  </sheetViews>
  <sheetFormatPr defaultColWidth="11.421875" defaultRowHeight="12.75"/>
  <cols>
    <col min="1" max="1" width="17.57421875" style="0" hidden="1" customWidth="1"/>
    <col min="2" max="2" width="20.7109375" style="0" bestFit="1" customWidth="1"/>
    <col min="3" max="3" width="11.140625" style="0" customWidth="1"/>
    <col min="4" max="4" width="11.28125" style="0" customWidth="1"/>
    <col min="5" max="5" width="11.00390625" style="0" customWidth="1"/>
    <col min="7" max="7" width="12.28125" style="0" customWidth="1"/>
    <col min="8" max="8" width="12.140625" style="0" customWidth="1"/>
  </cols>
  <sheetData>
    <row r="2" spans="2:9" ht="15.75">
      <c r="B2" s="41" t="s">
        <v>12</v>
      </c>
      <c r="C2" s="40"/>
      <c r="D2" s="40"/>
      <c r="E2" s="40"/>
      <c r="F2" s="40"/>
      <c r="G2" s="40"/>
      <c r="H2" s="40"/>
      <c r="I2" s="40"/>
    </row>
    <row r="4" ht="12.75">
      <c r="C4" t="s">
        <v>20</v>
      </c>
    </row>
    <row r="6" ht="12.75">
      <c r="C6" s="1" t="s">
        <v>4</v>
      </c>
    </row>
    <row r="7" ht="12.75">
      <c r="C7" t="s">
        <v>13</v>
      </c>
    </row>
    <row r="8" ht="12.75">
      <c r="C8" t="s">
        <v>15</v>
      </c>
    </row>
    <row r="10" ht="12.75">
      <c r="C10" s="1" t="s">
        <v>11</v>
      </c>
    </row>
    <row r="11" ht="12.75">
      <c r="C11" t="s">
        <v>16</v>
      </c>
    </row>
    <row r="12" ht="12.75">
      <c r="C12" t="s">
        <v>14</v>
      </c>
    </row>
    <row r="14" spans="3:4" ht="12.75">
      <c r="C14" s="34"/>
      <c r="D14" t="s">
        <v>19</v>
      </c>
    </row>
    <row r="16" ht="13.5" thickBot="1"/>
    <row r="17" spans="3:8" ht="13.5" thickBot="1">
      <c r="C17" s="25" t="s">
        <v>22</v>
      </c>
      <c r="D17" s="26" t="s">
        <v>24</v>
      </c>
      <c r="E17" s="26" t="s">
        <v>23</v>
      </c>
      <c r="F17" s="27" t="s">
        <v>17</v>
      </c>
      <c r="G17" s="27" t="s">
        <v>9</v>
      </c>
      <c r="H17" s="28" t="s">
        <v>21</v>
      </c>
    </row>
    <row r="18" spans="2:8" ht="12.75">
      <c r="B18" s="24" t="s">
        <v>4</v>
      </c>
      <c r="C18" s="31">
        <v>1</v>
      </c>
      <c r="D18" s="29">
        <v>2</v>
      </c>
      <c r="E18" s="29">
        <v>4</v>
      </c>
      <c r="F18" s="30">
        <v>8</v>
      </c>
      <c r="G18" s="30">
        <v>16</v>
      </c>
      <c r="H18" s="23"/>
    </row>
    <row r="19" spans="2:8" ht="12.75">
      <c r="B19" s="7" t="s">
        <v>10</v>
      </c>
      <c r="C19" s="4"/>
      <c r="D19" s="2"/>
      <c r="E19" s="2"/>
      <c r="F19" s="10"/>
      <c r="G19" s="10"/>
      <c r="H19" s="15">
        <v>50000</v>
      </c>
    </row>
    <row r="20" spans="2:8" ht="12.75">
      <c r="B20" s="7"/>
      <c r="C20" s="4"/>
      <c r="D20" s="2"/>
      <c r="E20" s="2"/>
      <c r="F20" s="10"/>
      <c r="G20" s="10"/>
      <c r="H20" s="36"/>
    </row>
    <row r="21" spans="2:8" ht="12.75">
      <c r="B21" s="8" t="s">
        <v>6</v>
      </c>
      <c r="C21" s="4"/>
      <c r="D21" s="2"/>
      <c r="E21" s="2"/>
      <c r="F21" s="10"/>
      <c r="G21" s="10"/>
      <c r="H21" s="36"/>
    </row>
    <row r="22" spans="2:8" ht="12.75">
      <c r="B22" s="7" t="s">
        <v>3</v>
      </c>
      <c r="C22" s="37">
        <v>0.25</v>
      </c>
      <c r="D22" s="38">
        <v>0.2335</v>
      </c>
      <c r="E22" s="38">
        <v>0.1535</v>
      </c>
      <c r="F22" s="38">
        <v>0.187</v>
      </c>
      <c r="G22" s="39">
        <v>0.176</v>
      </c>
      <c r="H22" s="19">
        <f>SUM(C22:G22)</f>
        <v>1</v>
      </c>
    </row>
    <row r="23" spans="2:8" ht="12.75">
      <c r="B23" s="7" t="s">
        <v>11</v>
      </c>
      <c r="C23" s="5">
        <f>$H23*C22</f>
        <v>2215.1337940811627</v>
      </c>
      <c r="D23" s="3">
        <f>$H23*D22</f>
        <v>2068.934963671806</v>
      </c>
      <c r="E23" s="3">
        <f>$H23*E22</f>
        <v>1360.0921495658338</v>
      </c>
      <c r="F23" s="3">
        <f>$H23*F22</f>
        <v>1656.9200779727098</v>
      </c>
      <c r="G23" s="12">
        <f>$H23*G22</f>
        <v>1559.4541910331384</v>
      </c>
      <c r="H23" s="16">
        <f>H19/((C18*C22)+(D18*D22)+(E18*E22)+(F18*F22)+(G18*G22))</f>
        <v>8860.53517632465</v>
      </c>
    </row>
    <row r="24" spans="2:8" ht="12.75">
      <c r="B24" s="7" t="s">
        <v>8</v>
      </c>
      <c r="C24" s="11">
        <f>C23*C18</f>
        <v>2215.1337940811627</v>
      </c>
      <c r="D24" s="6">
        <f>D23*D18</f>
        <v>4137.869927343612</v>
      </c>
      <c r="E24" s="6">
        <f>E23*E18</f>
        <v>5440.368598263335</v>
      </c>
      <c r="F24" s="6">
        <f>F23*F18</f>
        <v>13255.360623781678</v>
      </c>
      <c r="G24" s="13">
        <f>G23*G18</f>
        <v>24951.267056530214</v>
      </c>
      <c r="H24" s="17">
        <f>SUM(C24:G24)</f>
        <v>50000</v>
      </c>
    </row>
    <row r="25" spans="2:8" ht="12.75">
      <c r="B25" s="7"/>
      <c r="C25" s="5"/>
      <c r="D25" s="3"/>
      <c r="E25" s="3"/>
      <c r="F25" s="12"/>
      <c r="G25" s="12"/>
      <c r="H25" s="16"/>
    </row>
    <row r="26" spans="2:8" ht="12.75">
      <c r="B26" s="8" t="s">
        <v>7</v>
      </c>
      <c r="C26" s="4"/>
      <c r="D26" s="2"/>
      <c r="E26" s="2"/>
      <c r="F26" s="10"/>
      <c r="G26" s="10"/>
      <c r="H26" s="14"/>
    </row>
    <row r="27" spans="2:8" ht="12.75">
      <c r="B27" s="7" t="s">
        <v>3</v>
      </c>
      <c r="C27" s="37">
        <v>0.4735</v>
      </c>
      <c r="D27" s="38">
        <v>0.1206</v>
      </c>
      <c r="E27" s="38">
        <v>0.1235</v>
      </c>
      <c r="F27" s="38">
        <v>0.1406</v>
      </c>
      <c r="G27" s="39">
        <v>0.1418</v>
      </c>
      <c r="H27" s="19">
        <f>SUM(C27:G27)</f>
        <v>1</v>
      </c>
    </row>
    <row r="28" spans="2:8" ht="12.75">
      <c r="B28" s="7" t="s">
        <v>11</v>
      </c>
      <c r="C28" s="5">
        <f>$H23*C27</f>
        <v>4195.463405989722</v>
      </c>
      <c r="D28" s="3">
        <f>$H23*D27</f>
        <v>1068.580542264753</v>
      </c>
      <c r="E28" s="3">
        <f>$H23*E27</f>
        <v>1094.2760942760945</v>
      </c>
      <c r="F28" s="3">
        <f>$H23*F27</f>
        <v>1245.791245791246</v>
      </c>
      <c r="G28" s="35">
        <f>$H23*G27</f>
        <v>1256.4238880028356</v>
      </c>
      <c r="H28" s="16">
        <f>SUM(C28:G28)</f>
        <v>8860.53517632465</v>
      </c>
    </row>
    <row r="29" spans="2:8" ht="12.75">
      <c r="B29" s="7" t="s">
        <v>8</v>
      </c>
      <c r="C29" s="11">
        <f>C28*C18</f>
        <v>4195.463405989722</v>
      </c>
      <c r="D29" s="6">
        <f>D28*D18</f>
        <v>2137.161084529506</v>
      </c>
      <c r="E29" s="6">
        <f>E28*E18</f>
        <v>4377.104377104378</v>
      </c>
      <c r="F29" s="6">
        <f>F28*F18</f>
        <v>9966.329966329968</v>
      </c>
      <c r="G29" s="13">
        <f>G28*G18</f>
        <v>20102.78220804537</v>
      </c>
      <c r="H29" s="17">
        <f>SUM(C29:G29)</f>
        <v>40778.841041998945</v>
      </c>
    </row>
    <row r="30" spans="2:8" ht="12.75">
      <c r="B30" s="7"/>
      <c r="C30" s="4"/>
      <c r="D30" s="2"/>
      <c r="E30" s="2"/>
      <c r="F30" s="10"/>
      <c r="G30" s="10"/>
      <c r="H30" s="14"/>
    </row>
    <row r="31" spans="2:8" ht="13.5" thickBot="1">
      <c r="B31" s="9" t="s">
        <v>5</v>
      </c>
      <c r="C31" s="20">
        <f aca="true" t="shared" si="0" ref="C31:H31">C24-C29</f>
        <v>-1980.329611908559</v>
      </c>
      <c r="D31" s="21">
        <f t="shared" si="0"/>
        <v>2000.7088428141064</v>
      </c>
      <c r="E31" s="21">
        <f t="shared" si="0"/>
        <v>1063.2642211589573</v>
      </c>
      <c r="F31" s="21">
        <f t="shared" si="0"/>
        <v>3289.030657451711</v>
      </c>
      <c r="G31" s="22">
        <f t="shared" si="0"/>
        <v>4848.484848484844</v>
      </c>
      <c r="H31" s="18">
        <f t="shared" si="0"/>
        <v>9221.158958001055</v>
      </c>
    </row>
    <row r="32" ht="12.75">
      <c r="J32" s="33"/>
    </row>
    <row r="34" ht="12.75">
      <c r="J34" s="32"/>
    </row>
  </sheetData>
  <mergeCells count="1">
    <mergeCell ref="B2:I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G14" sqref="G14"/>
    </sheetView>
  </sheetViews>
  <sheetFormatPr defaultColWidth="11.421875" defaultRowHeight="12.75"/>
  <cols>
    <col min="1" max="1" width="20.7109375" style="0" bestFit="1" customWidth="1"/>
    <col min="3" max="3" width="11.57421875" style="0" customWidth="1"/>
    <col min="4" max="4" width="11.28125" style="0" customWidth="1"/>
    <col min="5" max="5" width="12.00390625" style="0" customWidth="1"/>
    <col min="6" max="6" width="10.8515625" style="0" customWidth="1"/>
    <col min="7" max="7" width="11.57421875" style="0" customWidth="1"/>
  </cols>
  <sheetData>
    <row r="2" spans="1:8" ht="15.75">
      <c r="A2" s="41" t="s">
        <v>12</v>
      </c>
      <c r="B2" s="40"/>
      <c r="C2" s="40"/>
      <c r="D2" s="40"/>
      <c r="E2" s="40"/>
      <c r="F2" s="40"/>
      <c r="G2" s="40"/>
      <c r="H2" s="40"/>
    </row>
    <row r="4" ht="12.75">
      <c r="B4" t="s">
        <v>20</v>
      </c>
    </row>
    <row r="6" ht="12.75">
      <c r="B6" s="1" t="s">
        <v>4</v>
      </c>
    </row>
    <row r="7" ht="12.75">
      <c r="B7" t="s">
        <v>13</v>
      </c>
    </row>
    <row r="8" ht="12.75">
      <c r="B8" t="s">
        <v>15</v>
      </c>
    </row>
    <row r="10" ht="12.75">
      <c r="B10" s="1" t="s">
        <v>11</v>
      </c>
    </row>
    <row r="11" ht="12.75">
      <c r="B11" t="s">
        <v>16</v>
      </c>
    </row>
    <row r="12" ht="12.75">
      <c r="B12" t="s">
        <v>14</v>
      </c>
    </row>
    <row r="14" spans="2:3" ht="12.75">
      <c r="B14" s="34"/>
      <c r="C14" t="s">
        <v>19</v>
      </c>
    </row>
    <row r="16" ht="13.5" thickBot="1"/>
    <row r="17" spans="2:7" ht="13.5" thickBot="1">
      <c r="B17" s="25" t="s">
        <v>22</v>
      </c>
      <c r="C17" s="26" t="s">
        <v>24</v>
      </c>
      <c r="D17" s="26" t="s">
        <v>23</v>
      </c>
      <c r="E17" s="27" t="s">
        <v>17</v>
      </c>
      <c r="F17" s="27" t="s">
        <v>9</v>
      </c>
      <c r="G17" s="28" t="s">
        <v>21</v>
      </c>
    </row>
    <row r="18" spans="1:7" ht="12.75">
      <c r="A18" s="24" t="s">
        <v>4</v>
      </c>
      <c r="B18" s="31">
        <v>1</v>
      </c>
      <c r="C18" s="29">
        <v>2</v>
      </c>
      <c r="D18" s="29">
        <v>3</v>
      </c>
      <c r="E18" s="30">
        <v>4</v>
      </c>
      <c r="F18" s="30">
        <v>5</v>
      </c>
      <c r="G18" s="23"/>
    </row>
    <row r="19" spans="1:7" ht="12.75">
      <c r="A19" s="7" t="s">
        <v>10</v>
      </c>
      <c r="B19" s="4"/>
      <c r="C19" s="2"/>
      <c r="D19" s="2"/>
      <c r="E19" s="10"/>
      <c r="F19" s="10"/>
      <c r="G19" s="15">
        <v>50000</v>
      </c>
    </row>
    <row r="20" spans="1:7" ht="12.75">
      <c r="A20" s="7"/>
      <c r="B20" s="4"/>
      <c r="C20" s="2"/>
      <c r="D20" s="2"/>
      <c r="E20" s="10"/>
      <c r="F20" s="10"/>
      <c r="G20" s="36"/>
    </row>
    <row r="21" spans="1:7" ht="12.75">
      <c r="A21" s="8" t="s">
        <v>6</v>
      </c>
      <c r="B21" s="4"/>
      <c r="C21" s="2"/>
      <c r="D21" s="2"/>
      <c r="E21" s="10"/>
      <c r="F21" s="10"/>
      <c r="G21" s="36"/>
    </row>
    <row r="22" spans="1:7" ht="12.75">
      <c r="A22" s="7" t="s">
        <v>3</v>
      </c>
      <c r="B22" s="37">
        <v>0.25</v>
      </c>
      <c r="C22" s="38">
        <v>0.2335</v>
      </c>
      <c r="D22" s="38">
        <v>0.1535</v>
      </c>
      <c r="E22" s="38">
        <v>0.187</v>
      </c>
      <c r="F22" s="39">
        <v>0.176</v>
      </c>
      <c r="G22" s="19">
        <f>SUM(B22:F22)</f>
        <v>1</v>
      </c>
    </row>
    <row r="23" spans="1:7" ht="12.75">
      <c r="A23" s="7" t="s">
        <v>11</v>
      </c>
      <c r="B23" s="5">
        <f>G23*B22</f>
        <v>4455.533772945999</v>
      </c>
      <c r="C23" s="3">
        <f>G23*C22</f>
        <v>4161.4685439315635</v>
      </c>
      <c r="D23" s="3">
        <f>G23*D22</f>
        <v>2735.6977365888433</v>
      </c>
      <c r="E23" s="3">
        <f>G23*E22</f>
        <v>3332.7392621636072</v>
      </c>
      <c r="F23" s="12">
        <f>G23*F22</f>
        <v>3136.695776153983</v>
      </c>
      <c r="G23" s="16">
        <f>G19/((B18*B22)+(C18*C22)+(D18*D22)+(E18*E22)+(F18*F22))</f>
        <v>17822.135091783995</v>
      </c>
    </row>
    <row r="24" spans="1:7" ht="12.75">
      <c r="A24" s="7" t="s">
        <v>8</v>
      </c>
      <c r="B24" s="11">
        <f>B23*B18</f>
        <v>4455.533772945999</v>
      </c>
      <c r="C24" s="6">
        <f>C23*C18</f>
        <v>8322.937087863127</v>
      </c>
      <c r="D24" s="6">
        <f>D23*D18</f>
        <v>8207.09320976653</v>
      </c>
      <c r="E24" s="6">
        <f>E23*E18</f>
        <v>13330.957048654429</v>
      </c>
      <c r="F24" s="13">
        <f>F23*F18</f>
        <v>15683.478880769915</v>
      </c>
      <c r="G24" s="17">
        <f>SUM(B24:F24)</f>
        <v>50000</v>
      </c>
    </row>
    <row r="25" spans="1:7" ht="12.75">
      <c r="A25" s="7"/>
      <c r="B25" s="5"/>
      <c r="C25" s="3"/>
      <c r="D25" s="3"/>
      <c r="E25" s="12"/>
      <c r="F25" s="12"/>
      <c r="G25" s="16"/>
    </row>
    <row r="26" spans="1:7" ht="12.75">
      <c r="A26" s="8" t="s">
        <v>7</v>
      </c>
      <c r="B26" s="4"/>
      <c r="C26" s="2"/>
      <c r="D26" s="2"/>
      <c r="E26" s="10"/>
      <c r="F26" s="10"/>
      <c r="G26" s="14"/>
    </row>
    <row r="27" spans="1:7" ht="12.75">
      <c r="A27" s="7" t="s">
        <v>3</v>
      </c>
      <c r="B27" s="37">
        <v>0.4735</v>
      </c>
      <c r="C27" s="38">
        <v>0.1206</v>
      </c>
      <c r="D27" s="38">
        <v>0.1235</v>
      </c>
      <c r="E27" s="38">
        <v>0.1406</v>
      </c>
      <c r="F27" s="39">
        <v>0.1418</v>
      </c>
      <c r="G27" s="19">
        <f>SUM(B27:F27)</f>
        <v>1</v>
      </c>
    </row>
    <row r="28" spans="1:7" ht="12.75">
      <c r="A28" s="7" t="s">
        <v>11</v>
      </c>
      <c r="B28" s="5">
        <f>G23*B27</f>
        <v>8438.78096595972</v>
      </c>
      <c r="C28" s="3">
        <f>G23*C27</f>
        <v>2149.3494920691496</v>
      </c>
      <c r="D28" s="3">
        <f>G23*D27</f>
        <v>2201.0336838353232</v>
      </c>
      <c r="E28" s="3">
        <f>G23*E27</f>
        <v>2505.7921939048297</v>
      </c>
      <c r="F28" s="35">
        <f>G23*F27</f>
        <v>2527.1787560149705</v>
      </c>
      <c r="G28" s="16">
        <f>SUM(B28:F28)</f>
        <v>17822.135091783995</v>
      </c>
    </row>
    <row r="29" spans="1:7" ht="12.75">
      <c r="A29" s="7" t="s">
        <v>8</v>
      </c>
      <c r="B29" s="11">
        <f>B28*B18</f>
        <v>8438.78096595972</v>
      </c>
      <c r="C29" s="6">
        <f>C28*C18</f>
        <v>4298.698984138299</v>
      </c>
      <c r="D29" s="6">
        <f>D28*D18</f>
        <v>6603.10105150597</v>
      </c>
      <c r="E29" s="6">
        <f>E28*E18</f>
        <v>10023.168775619319</v>
      </c>
      <c r="F29" s="13">
        <f>F28*F18</f>
        <v>12635.893780074854</v>
      </c>
      <c r="G29" s="17">
        <f>SUM(B29:F29)</f>
        <v>41999.643557298165</v>
      </c>
    </row>
    <row r="30" spans="1:7" ht="12.75">
      <c r="A30" s="7"/>
      <c r="B30" s="4"/>
      <c r="C30" s="2"/>
      <c r="D30" s="2"/>
      <c r="E30" s="10"/>
      <c r="F30" s="10"/>
      <c r="G30" s="14"/>
    </row>
    <row r="31" spans="1:7" ht="13.5" thickBot="1">
      <c r="A31" s="9" t="s">
        <v>5</v>
      </c>
      <c r="B31" s="20">
        <f aca="true" t="shared" si="0" ref="B31:G31">B24-B29</f>
        <v>-3983.2471930137217</v>
      </c>
      <c r="C31" s="21">
        <f t="shared" si="0"/>
        <v>4024.238103724828</v>
      </c>
      <c r="D31" s="21">
        <f t="shared" si="0"/>
        <v>1603.9921582605602</v>
      </c>
      <c r="E31" s="21">
        <f t="shared" si="0"/>
        <v>3307.7882730351103</v>
      </c>
      <c r="F31" s="22">
        <f t="shared" si="0"/>
        <v>3047.5851006950616</v>
      </c>
      <c r="G31" s="18">
        <f t="shared" si="0"/>
        <v>8000.3564427018355</v>
      </c>
    </row>
    <row r="32" ht="12.75">
      <c r="I32" s="33"/>
    </row>
    <row r="34" ht="12.75">
      <c r="I34" s="32"/>
    </row>
  </sheetData>
  <mergeCells count="1">
    <mergeCell ref="A2:H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K21"/>
  <sheetViews>
    <sheetView tabSelected="1" workbookViewId="0" topLeftCell="A22">
      <selection activeCell="C10" sqref="C10"/>
    </sheetView>
  </sheetViews>
  <sheetFormatPr defaultColWidth="11.421875" defaultRowHeight="12.75"/>
  <cols>
    <col min="1" max="1" width="15.140625" style="0" customWidth="1"/>
    <col min="2" max="2" width="20.7109375" style="0" bestFit="1" customWidth="1"/>
    <col min="3" max="3" width="15.7109375" style="0" bestFit="1" customWidth="1"/>
    <col min="4" max="4" width="17.7109375" style="0" bestFit="1" customWidth="1"/>
    <col min="5" max="6" width="17.00390625" style="0" customWidth="1"/>
    <col min="7" max="7" width="15.7109375" style="0" bestFit="1" customWidth="1"/>
    <col min="8" max="8" width="17.140625" style="0" customWidth="1"/>
  </cols>
  <sheetData>
    <row r="2" spans="2:7" ht="15.75">
      <c r="B2" s="41" t="s">
        <v>12</v>
      </c>
      <c r="C2" s="42"/>
      <c r="D2" s="42"/>
      <c r="E2" s="42"/>
      <c r="F2" s="42"/>
      <c r="G2" s="42"/>
    </row>
    <row r="3" ht="13.5" thickBot="1"/>
    <row r="4" spans="3:10" ht="13.5" thickBot="1">
      <c r="C4" s="25" t="s">
        <v>18</v>
      </c>
      <c r="D4" s="26" t="s">
        <v>0</v>
      </c>
      <c r="E4" s="26" t="s">
        <v>1</v>
      </c>
      <c r="F4" s="27" t="s">
        <v>17</v>
      </c>
      <c r="G4" s="27" t="s">
        <v>9</v>
      </c>
      <c r="H4" s="28" t="s">
        <v>2</v>
      </c>
      <c r="J4" t="s">
        <v>20</v>
      </c>
    </row>
    <row r="5" spans="2:8" ht="12.75">
      <c r="B5" s="24" t="s">
        <v>4</v>
      </c>
      <c r="C5" s="31">
        <v>1</v>
      </c>
      <c r="D5" s="29">
        <v>1.5</v>
      </c>
      <c r="E5" s="29">
        <v>2.5</v>
      </c>
      <c r="F5" s="30">
        <v>4</v>
      </c>
      <c r="G5" s="30">
        <v>8</v>
      </c>
      <c r="H5" s="23"/>
    </row>
    <row r="6" spans="2:10" ht="12.75">
      <c r="B6" s="7" t="s">
        <v>10</v>
      </c>
      <c r="C6" s="4"/>
      <c r="D6" s="2"/>
      <c r="E6" s="2"/>
      <c r="F6" s="10"/>
      <c r="G6" s="10"/>
      <c r="H6" s="15">
        <v>50000</v>
      </c>
      <c r="J6" s="1" t="s">
        <v>4</v>
      </c>
    </row>
    <row r="7" spans="2:10" ht="12.75">
      <c r="B7" s="7"/>
      <c r="C7" s="4"/>
      <c r="D7" s="2"/>
      <c r="E7" s="2"/>
      <c r="F7" s="10"/>
      <c r="G7" s="10"/>
      <c r="H7" s="36"/>
      <c r="J7" t="s">
        <v>13</v>
      </c>
    </row>
    <row r="8" spans="2:10" ht="12.75">
      <c r="B8" s="8" t="s">
        <v>6</v>
      </c>
      <c r="C8" s="4"/>
      <c r="D8" s="2"/>
      <c r="E8" s="2"/>
      <c r="F8" s="10"/>
      <c r="G8" s="10"/>
      <c r="H8" s="36"/>
      <c r="J8" t="s">
        <v>15</v>
      </c>
    </row>
    <row r="9" spans="2:8" ht="12.75">
      <c r="B9" s="7" t="s">
        <v>3</v>
      </c>
      <c r="C9" s="37">
        <v>0.25</v>
      </c>
      <c r="D9" s="38">
        <v>0.2335</v>
      </c>
      <c r="E9" s="38">
        <v>0.1535</v>
      </c>
      <c r="F9" s="38">
        <v>0.187</v>
      </c>
      <c r="G9" s="39">
        <v>0.176</v>
      </c>
      <c r="H9" s="19">
        <f>SUM(C9:G9)</f>
        <v>1</v>
      </c>
    </row>
    <row r="10" spans="2:10" ht="12.75">
      <c r="B10" s="7" t="s">
        <v>11</v>
      </c>
      <c r="C10" s="5">
        <f>$H10*C9</f>
        <v>3980.8917197452233</v>
      </c>
      <c r="D10" s="3">
        <f>$H10*D9</f>
        <v>3718.1528662420387</v>
      </c>
      <c r="E10" s="3">
        <f>$H10*E9</f>
        <v>2444.267515923567</v>
      </c>
      <c r="F10" s="3">
        <f>$H10*F9</f>
        <v>2977.707006369427</v>
      </c>
      <c r="G10" s="12">
        <f>$H10*G9</f>
        <v>2802.547770700637</v>
      </c>
      <c r="H10" s="16">
        <f>H6/((C5*C9)+(D5*D9)+(E5*E9)+(F5*F9)+(G5*G9))</f>
        <v>15923.566878980893</v>
      </c>
      <c r="J10" s="1" t="s">
        <v>11</v>
      </c>
    </row>
    <row r="11" spans="2:10" ht="12.75">
      <c r="B11" s="7" t="s">
        <v>8</v>
      </c>
      <c r="C11" s="11">
        <f>C10*C5</f>
        <v>3980.8917197452233</v>
      </c>
      <c r="D11" s="6">
        <f>D10*D5</f>
        <v>5577.229299363058</v>
      </c>
      <c r="E11" s="6">
        <f>E10*E5</f>
        <v>6110.668789808917</v>
      </c>
      <c r="F11" s="6">
        <f>F10*F5</f>
        <v>11910.828025477707</v>
      </c>
      <c r="G11" s="13">
        <f>G10*G5</f>
        <v>22420.382165605097</v>
      </c>
      <c r="H11" s="17">
        <f>SUM(C11:G11)</f>
        <v>50000</v>
      </c>
      <c r="J11" t="s">
        <v>16</v>
      </c>
    </row>
    <row r="12" spans="2:10" ht="12.75">
      <c r="B12" s="7"/>
      <c r="C12" s="5"/>
      <c r="D12" s="3"/>
      <c r="E12" s="3"/>
      <c r="F12" s="12"/>
      <c r="G12" s="12"/>
      <c r="H12" s="16"/>
      <c r="J12" t="s">
        <v>14</v>
      </c>
    </row>
    <row r="13" spans="2:8" ht="12.75">
      <c r="B13" s="8" t="s">
        <v>7</v>
      </c>
      <c r="C13" s="4"/>
      <c r="D13" s="2"/>
      <c r="E13" s="2"/>
      <c r="F13" s="10"/>
      <c r="G13" s="10"/>
      <c r="H13" s="14"/>
    </row>
    <row r="14" spans="2:11" ht="12.75">
      <c r="B14" s="7" t="s">
        <v>3</v>
      </c>
      <c r="C14" s="37">
        <v>0.4735</v>
      </c>
      <c r="D14" s="38">
        <v>0.1206</v>
      </c>
      <c r="E14" s="38">
        <v>0.1235</v>
      </c>
      <c r="F14" s="38">
        <v>0.1406</v>
      </c>
      <c r="G14" s="39">
        <v>0.1418</v>
      </c>
      <c r="H14" s="19">
        <f>SUM(C14:G14)</f>
        <v>1</v>
      </c>
      <c r="J14" s="34"/>
      <c r="K14" t="s">
        <v>19</v>
      </c>
    </row>
    <row r="15" spans="2:8" ht="12.75">
      <c r="B15" s="7" t="s">
        <v>11</v>
      </c>
      <c r="C15" s="5">
        <f>$H10*C14</f>
        <v>7539.8089171974525</v>
      </c>
      <c r="D15" s="3">
        <f>$H10*D14</f>
        <v>1920.3821656050957</v>
      </c>
      <c r="E15" s="3">
        <f>$H10*E14</f>
        <v>1966.5605095541403</v>
      </c>
      <c r="F15" s="3">
        <f>$H10*F14</f>
        <v>2238.8535031847136</v>
      </c>
      <c r="G15" s="35">
        <f>$H10*G14</f>
        <v>2257.961783439491</v>
      </c>
      <c r="H15" s="16">
        <f>SUM(C15:G15)</f>
        <v>15923.566878980891</v>
      </c>
    </row>
    <row r="16" spans="2:8" ht="12.75">
      <c r="B16" s="7" t="s">
        <v>8</v>
      </c>
      <c r="C16" s="11">
        <f>C15*C5</f>
        <v>7539.8089171974525</v>
      </c>
      <c r="D16" s="6">
        <f>D15*D5</f>
        <v>2880.5732484076434</v>
      </c>
      <c r="E16" s="6">
        <f>E15*E5</f>
        <v>4916.401273885351</v>
      </c>
      <c r="F16" s="6">
        <f>F15*F5</f>
        <v>8955.414012738855</v>
      </c>
      <c r="G16" s="13">
        <f>G15*G5</f>
        <v>18063.694267515926</v>
      </c>
      <c r="H16" s="17">
        <f>SUM(C16:G16)</f>
        <v>42355.891719745225</v>
      </c>
    </row>
    <row r="17" spans="2:8" ht="12.75">
      <c r="B17" s="7"/>
      <c r="C17" s="4"/>
      <c r="D17" s="2"/>
      <c r="E17" s="2"/>
      <c r="F17" s="10"/>
      <c r="G17" s="10"/>
      <c r="H17" s="14"/>
    </row>
    <row r="18" spans="2:8" ht="13.5" thickBot="1">
      <c r="B18" s="9" t="s">
        <v>5</v>
      </c>
      <c r="C18" s="20">
        <f aca="true" t="shared" si="0" ref="C18:H18">C11-C16</f>
        <v>-3558.917197452229</v>
      </c>
      <c r="D18" s="21">
        <f t="shared" si="0"/>
        <v>2696.6560509554147</v>
      </c>
      <c r="E18" s="21">
        <f t="shared" si="0"/>
        <v>1194.267515923566</v>
      </c>
      <c r="F18" s="21">
        <f t="shared" si="0"/>
        <v>2955.4140127388528</v>
      </c>
      <c r="G18" s="22">
        <f t="shared" si="0"/>
        <v>4356.687898089171</v>
      </c>
      <c r="H18" s="18">
        <f t="shared" si="0"/>
        <v>7644.108280254775</v>
      </c>
    </row>
    <row r="19" ht="12.75">
      <c r="J19" s="33"/>
    </row>
    <row r="21" ht="12.75">
      <c r="J21" s="32"/>
    </row>
  </sheetData>
  <mergeCells count="1">
    <mergeCell ref="B2:G2"/>
  </mergeCells>
  <printOptions/>
  <pageMargins left="0.75" right="0.75" top="1" bottom="1" header="0.4921259845" footer="0.4921259845"/>
  <pageSetup fitToHeight="1" fitToWidth="1" horizontalDpi="200" verticalDpi="2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</dc:creator>
  <cp:keywords/>
  <dc:description/>
  <cp:lastModifiedBy>b</cp:lastModifiedBy>
  <cp:lastPrinted>2005-12-01T15:04:11Z</cp:lastPrinted>
  <dcterms:created xsi:type="dcterms:W3CDTF">2005-09-22T08:48:34Z</dcterms:created>
  <dcterms:modified xsi:type="dcterms:W3CDTF">2006-01-07T11:47:15Z</dcterms:modified>
  <cp:category/>
  <cp:version/>
  <cp:contentType/>
  <cp:contentStatus/>
</cp:coreProperties>
</file>